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5200" windowHeight="11850"/>
  </bookViews>
  <sheets>
    <sheet name="Anmerkungen und Einschränkungen" sheetId="2" r:id="rId1"/>
    <sheet name="Berechnung" sheetId="1"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3" i="1" l="1"/>
  <c r="F28" i="1" l="1"/>
  <c r="G28" i="1" s="1"/>
  <c r="F27" i="1"/>
  <c r="G27" i="1" s="1"/>
  <c r="F26" i="1"/>
  <c r="G26" i="1" s="1"/>
  <c r="F20" i="1"/>
  <c r="G20" i="1" s="1"/>
  <c r="F19" i="1"/>
  <c r="G19" i="1" s="1"/>
  <c r="F18" i="1"/>
  <c r="G18" i="1" s="1"/>
  <c r="F17" i="1"/>
  <c r="G17" i="1" s="1"/>
  <c r="F16" i="1"/>
  <c r="G16" i="1" s="1"/>
  <c r="F15" i="1"/>
  <c r="G15" i="1" s="1"/>
  <c r="F14" i="1"/>
  <c r="G14" i="1" s="1"/>
  <c r="F13" i="1"/>
  <c r="G13" i="1" s="1"/>
  <c r="F24" i="1"/>
  <c r="G24" i="1" s="1"/>
  <c r="F23" i="1"/>
  <c r="G23" i="1" s="1"/>
  <c r="F22" i="1"/>
  <c r="G22" i="1" s="1"/>
  <c r="F21" i="1"/>
  <c r="G21" i="1" s="1"/>
  <c r="F29" i="1"/>
  <c r="G29" i="1" s="1"/>
  <c r="F25" i="1"/>
  <c r="G25" i="1" s="1"/>
  <c r="F30" i="1"/>
  <c r="G30" i="1" s="1"/>
  <c r="F7" i="1" l="1"/>
  <c r="E3" i="1"/>
  <c r="H25" i="1" s="1"/>
  <c r="I25" i="1" s="1"/>
  <c r="H27" i="1" l="1"/>
  <c r="I27" i="1" s="1"/>
  <c r="H23" i="1"/>
  <c r="I23" i="1" s="1"/>
  <c r="H28" i="1"/>
  <c r="I28" i="1" s="1"/>
  <c r="H26" i="1"/>
  <c r="I26" i="1" s="1"/>
  <c r="H14" i="1"/>
  <c r="I14" i="1" s="1"/>
  <c r="H19" i="1"/>
  <c r="I19" i="1" s="1"/>
  <c r="H30" i="1"/>
  <c r="I30" i="1" s="1"/>
  <c r="H17" i="1"/>
  <c r="I17" i="1" s="1"/>
  <c r="H13" i="1"/>
  <c r="I13" i="1" s="1"/>
  <c r="H16" i="1"/>
  <c r="I16" i="1" s="1"/>
  <c r="H24" i="1"/>
  <c r="I24" i="1" s="1"/>
  <c r="H18" i="1"/>
  <c r="I18" i="1" s="1"/>
  <c r="H20" i="1"/>
  <c r="I20" i="1" s="1"/>
  <c r="H21" i="1"/>
  <c r="I21" i="1" s="1"/>
  <c r="H15" i="1"/>
  <c r="I15" i="1" s="1"/>
  <c r="H22" i="1"/>
  <c r="I22" i="1" s="1"/>
  <c r="H29" i="1"/>
  <c r="I29" i="1" s="1"/>
  <c r="F10" i="1"/>
  <c r="G10" i="1" s="1"/>
  <c r="F11" i="1"/>
  <c r="G11" i="1" s="1"/>
  <c r="H11" i="1" s="1"/>
  <c r="I11" i="1" s="1"/>
  <c r="F12" i="1"/>
  <c r="G12" i="1" s="1"/>
  <c r="H12" i="1" s="1"/>
  <c r="I12" i="1" s="1"/>
  <c r="F31" i="1"/>
  <c r="G31" i="1" s="1"/>
  <c r="H31" i="1" s="1"/>
  <c r="I31" i="1" s="1"/>
  <c r="F9" i="1"/>
  <c r="G9" i="1" s="1"/>
  <c r="H9" i="1" s="1"/>
  <c r="I9" i="1" s="1"/>
  <c r="F8" i="1"/>
  <c r="G8" i="1" s="1"/>
  <c r="H8" i="1" s="1"/>
  <c r="I8" i="1" s="1"/>
  <c r="G7" i="1"/>
  <c r="H7" i="1" l="1"/>
  <c r="I7" i="1" s="1"/>
  <c r="G33" i="1"/>
  <c r="H10" i="1"/>
  <c r="I10" i="1" s="1"/>
  <c r="I33" i="1" s="1"/>
  <c r="H33" i="1" l="1"/>
</calcChain>
</file>

<file path=xl/sharedStrings.xml><?xml version="1.0" encoding="utf-8"?>
<sst xmlns="http://schemas.openxmlformats.org/spreadsheetml/2006/main" count="25" uniqueCount="25">
  <si>
    <t>Gemeinde:</t>
  </si>
  <si>
    <t>Gemarkung:</t>
  </si>
  <si>
    <t>Flur:</t>
  </si>
  <si>
    <t>Flurstück:</t>
  </si>
  <si>
    <t>EMZ</t>
  </si>
  <si>
    <r>
      <t>Größe (m</t>
    </r>
    <r>
      <rPr>
        <vertAlign val="superscript"/>
        <sz val="11"/>
        <color theme="1"/>
        <rFont val="Calibri"/>
        <family val="2"/>
        <scheme val="minor"/>
      </rPr>
      <t>2</t>
    </r>
    <r>
      <rPr>
        <sz val="11"/>
        <color theme="1"/>
        <rFont val="Calibri"/>
        <family val="2"/>
        <scheme val="minor"/>
      </rPr>
      <t>)</t>
    </r>
  </si>
  <si>
    <t>A</t>
  </si>
  <si>
    <t>AA</t>
  </si>
  <si>
    <t>Vereinfachtes Berechnungsschema für die landwirtschaftliche Nutzung entsprechend § 237 BewG</t>
  </si>
  <si>
    <t>Notwendig für die Anwendung dieser Tabelle, ist die Kenntnis der zum Bescheid erklärten, flurstücksscharfen Werte zu Fläche in der landwirtschaftlichen Nutzung und der darauf liegenden  EMZ. Diese kann ggf. von der Finanzverwaltung abgeändert worden sein, wäre dann aber vom Finanzamt im Bescheid erläutert. Es geht also um die dem Bescheid zugrunde liegenden Daten von Ihrer Seite ggf. mit bekanntgegebenen Anpassungen. Weiterhin kann die Tabelle für alle Flächen angewandt werden, deren Bewertung auf die Anlage 27  abstellt (landwirtschaftliche Nutzung, Saatzucht, Kurzumtriebsanlagen sowie ggf. die abgegrenzte Standortfläche von Windenergieanlagen entsprechend § 233 (1) BewG).</t>
  </si>
  <si>
    <t>Weiterhin muss der Hebesatz der hebeberechtigten Gemeinde entsprechend §25 GrStG bekannt sein und an entsprechender Stelle eingegeben werden.</t>
  </si>
  <si>
    <t>Die vorstehende Tabelle dient ausschließlich einer ungefähren Abschätzung des auf einzelne Flurstücke entfallenden Anteiles der Grundsteuer für die landwirtschaftliche Nutzung. Grundsätzlich wird hier auf die Erläuterungen unter "Wie können Verpächter die Grundsteuer A auf ihre Pächter verteilen?" im Steuerportal verwiesen.</t>
  </si>
  <si>
    <t>Hebesatz der Gemeinde in Prozent</t>
  </si>
  <si>
    <t>Reinertag der landwirtschaftlichen Nutzung auf Cent nach unten abgerundet</t>
  </si>
  <si>
    <t>Hierzu wurden die Regelungen des §237 (2) zugrunde gelegt. Keine Berücksichtigung fanden die Rundungsregelungen des §230 BewG für den Grundsteuerwert des Betriebs der Land- und Forstwirtschaft, da hierzu immer die Gesamtfläche des Betriebes der LuF und damit alle Nutzungen, Nutzungsteile, Nutzungsarten und  und auch die Nebenbetriebe angesetzt werden müssen. Rundungsfehler können durch die Rundungen auf ganze Cent in den Berechnungen auftreten.</t>
  </si>
  <si>
    <t>kapitalisiert mit 18,6 entsprechend §239 BewG</t>
  </si>
  <si>
    <t>Grundsteuer auf landwirtschaftliche Nutzung je Flurstück</t>
  </si>
  <si>
    <t>*Steuermesszahl L+F ( 0,55 Promille)</t>
  </si>
  <si>
    <t>Steuermesszahl L+F entspr. § 14 GrStG 0,55 Promille</t>
  </si>
  <si>
    <t>Die ermittelten Grundsteuerwerte,auch andere Nutzungen, (gesamt) werden auf volle 100 Euro gerundet (§230). Das Ergebnis müsste dann anteilig wieder auf die Flurstücke zurückgerechnet werden. Diese Rundung wird hier nicht berücksichtigt!</t>
  </si>
  <si>
    <t>8/2</t>
  </si>
  <si>
    <t>Umlegung der durch die Grundsteuer A entstehenden Kosten vom Eigentümer auf den Pächter</t>
  </si>
  <si>
    <t>Diese umfasst Angaben zu sämtlichen Nutzungen, Nutzungsteilen und Nutzungsarten nach §234 (1) BewG.
Probleme: Nur dem Eigentümer sind regelmäßig die dazu in der Erklärung gemachten Daten, bezogen auf das jeweilige Flurstück, zum Grundsteuerwert bekannt.
Da die Hebesätze zur Grundsteuer unterschiedlich sein können, ist es notwendig, dies für jede Gemeinde einzeln zu machen, um die Belastung feststellen zu können.
Nur in der Landwirtschaftlichen Nutzung und ggf. in der Forstwirtschaftlichen Nutzung (hier die Zuordnung zur Gemarkung!) ist eine genauere räumliche Zuordnung des Flurstückes von Bedeutung. Damit können die anderen Werte entsprechend der dem Bescheid angefügten Berechnung erfolgen.</t>
  </si>
  <si>
    <t xml:space="preserve">Dazu wurde vom FM MV auf dem Steuerportal Mecklenburg-Vorpommern eine Darlegung der Berechnungsmethodik dargestellt:
</t>
  </si>
  <si>
    <t>( https://www.steuerportal-mv.de/Steuerrecht/Rund-ums-Grundstück/Grundsteuerreform/ , hier unter: Weitere Informationen, siehe auch Anlage „LuF_Zerlegung GrSt-Wert auf Pächter.pdf“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</si>
</sst>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vertAlign val="superscript"/>
      <sz val="11"/>
      <color theme="1"/>
      <name val="Calibri"/>
      <family val="2"/>
      <scheme val="minor"/>
    </font>
    <font>
      <b/>
      <sz val="11"/>
      <color rgb="FFFF0000"/>
      <name val="Calibri"/>
      <family val="2"/>
      <scheme val="minor"/>
    </font>
    <font>
      <b/>
      <sz val="11"/>
      <color theme="1"/>
      <name val="Calibri"/>
      <family val="2"/>
      <scheme val="minor"/>
    </font>
    <font>
      <b/>
      <sz val="14"/>
      <color theme="1"/>
      <name val="Calibri"/>
      <family val="2"/>
      <scheme val="minor"/>
    </font>
    <font>
      <b/>
      <sz val="11"/>
      <color rgb="FF0070C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s>
  <borders count="1">
    <border>
      <left/>
      <right/>
      <top/>
      <bottom/>
      <diagonal/>
    </border>
  </borders>
  <cellStyleXfs count="1">
    <xf numFmtId="0" fontId="0" fillId="0" borderId="0"/>
  </cellStyleXfs>
  <cellXfs count="22">
    <xf numFmtId="0" fontId="0" fillId="0" borderId="0" xfId="0"/>
    <xf numFmtId="0" fontId="0" fillId="2" borderId="0" xfId="0" applyFill="1"/>
    <xf numFmtId="0" fontId="0" fillId="0" borderId="0" xfId="0" applyProtection="1">
      <protection locked="0"/>
    </xf>
    <xf numFmtId="0" fontId="0" fillId="0" borderId="0" xfId="0" applyProtection="1"/>
    <xf numFmtId="2" fontId="0" fillId="0" borderId="0" xfId="0" applyNumberFormat="1" applyProtection="1"/>
    <xf numFmtId="0" fontId="3" fillId="0" borderId="0" xfId="0" applyFont="1"/>
    <xf numFmtId="0" fontId="4" fillId="0" borderId="0" xfId="0" applyFont="1"/>
    <xf numFmtId="0" fontId="0" fillId="2" borderId="0" xfId="0" applyFill="1" applyAlignment="1">
      <alignment wrapText="1"/>
    </xf>
    <xf numFmtId="2" fontId="3" fillId="0" borderId="0" xfId="0" applyNumberFormat="1" applyFont="1" applyProtection="1"/>
    <xf numFmtId="0" fontId="3" fillId="2" borderId="0" xfId="0" applyFont="1" applyFill="1"/>
    <xf numFmtId="0" fontId="3" fillId="2" borderId="0" xfId="0" applyFont="1" applyFill="1" applyAlignment="1">
      <alignment horizontal="right"/>
    </xf>
    <xf numFmtId="49" fontId="0" fillId="0" borderId="0" xfId="0" applyNumberFormat="1" applyProtection="1">
      <protection locked="0"/>
    </xf>
    <xf numFmtId="0" fontId="2" fillId="0" borderId="0" xfId="0" applyFont="1" applyAlignment="1">
      <alignment horizontal="center" vertical="center" wrapText="1"/>
    </xf>
    <xf numFmtId="0" fontId="0" fillId="0" borderId="0" xfId="0" applyAlignment="1" applyProtection="1"/>
    <xf numFmtId="0" fontId="3" fillId="2" borderId="0" xfId="0" applyFont="1" applyFill="1" applyAlignment="1">
      <alignment wrapText="1"/>
    </xf>
    <xf numFmtId="0" fontId="3" fillId="0" borderId="0" xfId="0" applyFont="1" applyAlignment="1">
      <alignment wrapText="1"/>
    </xf>
    <xf numFmtId="0" fontId="0" fillId="0" borderId="0" xfId="0" applyAlignment="1">
      <alignment wrapText="1"/>
    </xf>
    <xf numFmtId="0" fontId="4" fillId="3" borderId="0" xfId="0" applyFont="1" applyFill="1" applyAlignment="1">
      <alignment horizontal="left"/>
    </xf>
    <xf numFmtId="0" fontId="3" fillId="0" borderId="0" xfId="0" applyFont="1" applyAlignment="1">
      <alignment horizontal="left" vertical="top" wrapText="1"/>
    </xf>
    <xf numFmtId="0" fontId="3" fillId="0" borderId="0" xfId="0" applyFont="1" applyAlignment="1">
      <alignment horizontal="left" wrapText="1"/>
    </xf>
    <xf numFmtId="0" fontId="5" fillId="0" borderId="0" xfId="0" applyFont="1" applyAlignment="1">
      <alignment horizontal="left" wrapText="1"/>
    </xf>
    <xf numFmtId="0" fontId="5" fillId="0" borderId="0" xfId="0" applyFo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workbookViewId="0">
      <selection activeCell="D12" sqref="D12"/>
    </sheetView>
  </sheetViews>
  <sheetFormatPr baseColWidth="10" defaultRowHeight="15" x14ac:dyDescent="0.25"/>
  <sheetData>
    <row r="1" spans="1:13" ht="18.75" x14ac:dyDescent="0.3">
      <c r="A1" s="17" t="s">
        <v>21</v>
      </c>
      <c r="B1" s="17"/>
      <c r="C1" s="17"/>
      <c r="D1" s="17"/>
      <c r="E1" s="17"/>
      <c r="F1" s="17"/>
      <c r="G1" s="17"/>
      <c r="H1" s="17"/>
      <c r="I1" s="17"/>
      <c r="J1" s="17"/>
      <c r="K1" s="17"/>
      <c r="L1" s="17"/>
      <c r="M1" s="17"/>
    </row>
    <row r="2" spans="1:13" ht="16.5" customHeight="1" x14ac:dyDescent="0.25">
      <c r="A2" s="18" t="s">
        <v>23</v>
      </c>
      <c r="B2" s="18"/>
      <c r="C2" s="18"/>
      <c r="D2" s="18"/>
      <c r="E2" s="18"/>
      <c r="F2" s="18"/>
      <c r="G2" s="18"/>
      <c r="H2" s="18"/>
      <c r="I2" s="18"/>
      <c r="J2" s="18"/>
      <c r="K2" s="18"/>
      <c r="L2" s="18"/>
      <c r="M2" s="18"/>
    </row>
    <row r="3" spans="1:13" s="21" customFormat="1" ht="32.25" customHeight="1" x14ac:dyDescent="0.25">
      <c r="A3" s="20" t="s">
        <v>24</v>
      </c>
      <c r="B3" s="20"/>
      <c r="C3" s="20"/>
      <c r="D3" s="20"/>
      <c r="E3" s="20"/>
      <c r="F3" s="20"/>
      <c r="G3" s="20"/>
      <c r="H3" s="20"/>
      <c r="I3" s="20"/>
      <c r="J3" s="20"/>
      <c r="K3" s="20"/>
      <c r="L3" s="20"/>
      <c r="M3" s="20"/>
    </row>
    <row r="4" spans="1:13" ht="87.75" customHeight="1" x14ac:dyDescent="0.25">
      <c r="A4" s="19" t="s">
        <v>22</v>
      </c>
      <c r="B4" s="19"/>
      <c r="C4" s="19"/>
      <c r="D4" s="19"/>
      <c r="E4" s="19"/>
      <c r="F4" s="19"/>
      <c r="G4" s="19"/>
      <c r="H4" s="19"/>
      <c r="I4" s="19"/>
      <c r="J4" s="19"/>
      <c r="K4" s="19"/>
      <c r="L4" s="19"/>
      <c r="M4" s="19"/>
    </row>
    <row r="5" spans="1:13" s="5" customFormat="1" ht="56.25" customHeight="1" x14ac:dyDescent="0.25">
      <c r="A5" s="15" t="s">
        <v>11</v>
      </c>
      <c r="B5" s="16"/>
      <c r="C5" s="16"/>
      <c r="D5" s="16"/>
      <c r="E5" s="16"/>
      <c r="F5" s="16"/>
      <c r="G5" s="16"/>
      <c r="H5" s="16"/>
      <c r="I5" s="16"/>
      <c r="J5" s="16"/>
      <c r="K5" s="16"/>
      <c r="L5" s="16"/>
      <c r="M5" s="16"/>
    </row>
    <row r="6" spans="1:13" s="5" customFormat="1" ht="44.25" customHeight="1" x14ac:dyDescent="0.25">
      <c r="A6" s="15" t="s">
        <v>14</v>
      </c>
      <c r="B6" s="15"/>
      <c r="C6" s="15"/>
      <c r="D6" s="15"/>
      <c r="E6" s="15"/>
      <c r="F6" s="15"/>
      <c r="G6" s="15"/>
      <c r="H6" s="15"/>
      <c r="I6" s="15"/>
      <c r="J6" s="15"/>
      <c r="K6" s="15"/>
      <c r="L6" s="15"/>
      <c r="M6" s="15"/>
    </row>
    <row r="7" spans="1:13" s="5" customFormat="1" ht="82.5" customHeight="1" x14ac:dyDescent="0.25">
      <c r="A7" s="15" t="s">
        <v>9</v>
      </c>
      <c r="B7" s="15"/>
      <c r="C7" s="15"/>
      <c r="D7" s="15"/>
      <c r="E7" s="15"/>
      <c r="F7" s="15"/>
      <c r="G7" s="15"/>
      <c r="H7" s="15"/>
      <c r="I7" s="15"/>
      <c r="J7" s="15"/>
      <c r="K7" s="15"/>
      <c r="L7" s="15"/>
      <c r="M7" s="15"/>
    </row>
    <row r="8" spans="1:13" x14ac:dyDescent="0.25">
      <c r="A8" s="15" t="s">
        <v>10</v>
      </c>
      <c r="B8" s="15"/>
      <c r="C8" s="15"/>
      <c r="D8" s="15"/>
      <c r="E8" s="15"/>
      <c r="F8" s="15"/>
      <c r="G8" s="15"/>
      <c r="H8" s="15"/>
      <c r="I8" s="15"/>
      <c r="J8" s="15"/>
      <c r="K8" s="15"/>
      <c r="L8" s="15"/>
      <c r="M8" s="15"/>
    </row>
  </sheetData>
  <mergeCells count="8">
    <mergeCell ref="A6:M6"/>
    <mergeCell ref="A7:M7"/>
    <mergeCell ref="A5:M5"/>
    <mergeCell ref="A8:M8"/>
    <mergeCell ref="A1:M1"/>
    <mergeCell ref="A2:M2"/>
    <mergeCell ref="A4:M4"/>
    <mergeCell ref="A3:M3"/>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opLeftCell="A4" workbookViewId="0">
      <selection activeCell="D15" sqref="D15"/>
    </sheetView>
  </sheetViews>
  <sheetFormatPr baseColWidth="10" defaultRowHeight="15" x14ac:dyDescent="0.25"/>
  <cols>
    <col min="2" max="2" width="24" customWidth="1"/>
    <col min="4" max="4" width="19" customWidth="1"/>
    <col min="5" max="5" width="15.140625" customWidth="1"/>
    <col min="6" max="6" width="31.42578125" customWidth="1"/>
    <col min="7" max="7" width="19.140625" customWidth="1"/>
    <col min="8" max="8" width="19.42578125" bestFit="1" customWidth="1"/>
    <col min="9" max="9" width="20.85546875" customWidth="1"/>
  </cols>
  <sheetData>
    <row r="1" spans="1:9" ht="18.75" x14ac:dyDescent="0.3">
      <c r="A1" s="6" t="s">
        <v>8</v>
      </c>
    </row>
    <row r="3" spans="1:9" ht="28.5" customHeight="1" x14ac:dyDescent="0.25">
      <c r="A3" s="9" t="s">
        <v>0</v>
      </c>
      <c r="B3" s="2" t="s">
        <v>6</v>
      </c>
      <c r="C3" s="14" t="s">
        <v>18</v>
      </c>
      <c r="D3" s="15"/>
      <c r="E3" s="5">
        <f>0.55/1000</f>
        <v>5.5000000000000003E-4</v>
      </c>
      <c r="F3" s="1" t="s">
        <v>12</v>
      </c>
      <c r="G3" s="2">
        <v>500</v>
      </c>
    </row>
    <row r="4" spans="1:9" x14ac:dyDescent="0.25">
      <c r="A4" s="9" t="s">
        <v>1</v>
      </c>
      <c r="B4" s="2" t="s">
        <v>7</v>
      </c>
      <c r="C4" s="1"/>
      <c r="D4" s="1"/>
      <c r="E4" s="1"/>
      <c r="F4" s="1"/>
      <c r="G4" s="1"/>
      <c r="H4" s="1"/>
    </row>
    <row r="5" spans="1:9" ht="65.25" customHeight="1" x14ac:dyDescent="0.25">
      <c r="A5" s="9" t="s">
        <v>2</v>
      </c>
      <c r="B5" s="2">
        <v>1</v>
      </c>
      <c r="C5" s="1"/>
      <c r="D5" s="1"/>
      <c r="E5" s="1"/>
      <c r="F5" s="12" t="s">
        <v>19</v>
      </c>
      <c r="G5" s="12"/>
      <c r="H5" s="12"/>
    </row>
    <row r="6" spans="1:9" ht="45.75" customHeight="1" x14ac:dyDescent="0.25">
      <c r="A6" s="9"/>
      <c r="B6" s="1"/>
      <c r="C6" s="1"/>
      <c r="D6" s="1" t="s">
        <v>5</v>
      </c>
      <c r="E6" s="1" t="s">
        <v>4</v>
      </c>
      <c r="F6" s="7" t="s">
        <v>13</v>
      </c>
      <c r="G6" s="7" t="s">
        <v>15</v>
      </c>
      <c r="H6" s="7" t="s">
        <v>17</v>
      </c>
      <c r="I6" s="7" t="s">
        <v>16</v>
      </c>
    </row>
    <row r="7" spans="1:9" x14ac:dyDescent="0.25">
      <c r="A7" s="9">
        <v>1</v>
      </c>
      <c r="B7" s="10" t="s">
        <v>3</v>
      </c>
      <c r="C7" s="11">
        <v>1</v>
      </c>
      <c r="D7" s="2">
        <v>1000</v>
      </c>
      <c r="E7" s="2">
        <v>25</v>
      </c>
      <c r="F7" s="4">
        <f>(D7/100*2.52)+(E7*0.041)</f>
        <v>26.224999999999998</v>
      </c>
      <c r="G7" s="4">
        <f>F7*18.6</f>
        <v>487.78500000000003</v>
      </c>
      <c r="H7" s="4">
        <f t="shared" ref="H7:H16" si="0">G7*$E$3</f>
        <v>0.26828175000000004</v>
      </c>
      <c r="I7" s="4">
        <f>H7*$G$3/100</f>
        <v>1.3414087500000003</v>
      </c>
    </row>
    <row r="8" spans="1:9" x14ac:dyDescent="0.25">
      <c r="A8" s="9">
        <v>2</v>
      </c>
      <c r="B8" s="9"/>
      <c r="C8" s="11">
        <v>2</v>
      </c>
      <c r="D8" s="2">
        <v>10000</v>
      </c>
      <c r="E8" s="2">
        <v>2500</v>
      </c>
      <c r="F8" s="4">
        <f>(D8/100*2.52)+(E8*0.041)</f>
        <v>354.5</v>
      </c>
      <c r="G8" s="4">
        <f>F8*18.6</f>
        <v>6593.7000000000007</v>
      </c>
      <c r="H8" s="4">
        <f t="shared" si="0"/>
        <v>3.6265350000000005</v>
      </c>
      <c r="I8" s="4">
        <f t="shared" ref="I8:I31" si="1">H8*$G$3/100</f>
        <v>18.132675000000003</v>
      </c>
    </row>
    <row r="9" spans="1:9" x14ac:dyDescent="0.25">
      <c r="A9" s="9">
        <v>3</v>
      </c>
      <c r="B9" s="9"/>
      <c r="C9" s="11">
        <v>3</v>
      </c>
      <c r="D9" s="2">
        <v>84584</v>
      </c>
      <c r="E9" s="2">
        <v>16917</v>
      </c>
      <c r="F9" s="4">
        <f>(D9/100*2.52)+(E9*0.041)</f>
        <v>2825.1138000000001</v>
      </c>
      <c r="G9" s="4">
        <f>F9*18.6</f>
        <v>52547.116680000006</v>
      </c>
      <c r="H9" s="4">
        <f t="shared" si="0"/>
        <v>28.900914174000004</v>
      </c>
      <c r="I9" s="4">
        <f t="shared" si="1"/>
        <v>144.50457087000004</v>
      </c>
    </row>
    <row r="10" spans="1:9" x14ac:dyDescent="0.25">
      <c r="A10" s="9">
        <v>4</v>
      </c>
      <c r="B10" s="9"/>
      <c r="C10" s="11">
        <v>4</v>
      </c>
      <c r="D10" s="2">
        <v>90000</v>
      </c>
      <c r="E10" s="2">
        <v>3000</v>
      </c>
      <c r="F10" s="4">
        <f t="shared" ref="F10:F31" si="2">(D10/100*2.52)+(E10*0.041)</f>
        <v>2391</v>
      </c>
      <c r="G10" s="4">
        <f t="shared" ref="G10:G31" si="3">F10*18.6</f>
        <v>44472.600000000006</v>
      </c>
      <c r="H10" s="4">
        <f t="shared" si="0"/>
        <v>24.459930000000004</v>
      </c>
      <c r="I10" s="4">
        <f t="shared" si="1"/>
        <v>122.29965000000001</v>
      </c>
    </row>
    <row r="11" spans="1:9" x14ac:dyDescent="0.25">
      <c r="A11" s="9">
        <v>5</v>
      </c>
      <c r="B11" s="9"/>
      <c r="C11" s="11">
        <v>5</v>
      </c>
      <c r="D11" s="2">
        <v>20000</v>
      </c>
      <c r="E11" s="2">
        <v>5000</v>
      </c>
      <c r="F11" s="4">
        <f t="shared" si="2"/>
        <v>709</v>
      </c>
      <c r="G11" s="4">
        <f t="shared" si="3"/>
        <v>13187.400000000001</v>
      </c>
      <c r="H11" s="4">
        <f t="shared" si="0"/>
        <v>7.253070000000001</v>
      </c>
      <c r="I11" s="4">
        <f t="shared" si="1"/>
        <v>36.265350000000005</v>
      </c>
    </row>
    <row r="12" spans="1:9" x14ac:dyDescent="0.25">
      <c r="A12" s="9">
        <v>6</v>
      </c>
      <c r="B12" s="9"/>
      <c r="C12" s="11">
        <v>6</v>
      </c>
      <c r="D12" s="2">
        <v>999</v>
      </c>
      <c r="E12" s="2">
        <v>29</v>
      </c>
      <c r="F12" s="4">
        <f t="shared" si="2"/>
        <v>26.363800000000001</v>
      </c>
      <c r="G12" s="4">
        <f t="shared" si="3"/>
        <v>490.36668000000009</v>
      </c>
      <c r="H12" s="4">
        <f t="shared" si="0"/>
        <v>0.26970167400000006</v>
      </c>
      <c r="I12" s="4">
        <f t="shared" si="1"/>
        <v>1.3485083700000005</v>
      </c>
    </row>
    <row r="13" spans="1:9" x14ac:dyDescent="0.25">
      <c r="A13" s="9">
        <v>7</v>
      </c>
      <c r="B13" s="9"/>
      <c r="C13" s="11">
        <v>7</v>
      </c>
      <c r="D13" s="2">
        <v>299673</v>
      </c>
      <c r="E13" s="2">
        <v>136308</v>
      </c>
      <c r="F13" s="4">
        <f t="shared" si="2"/>
        <v>13140.387600000002</v>
      </c>
      <c r="G13" s="4">
        <f t="shared" si="3"/>
        <v>244411.20936000007</v>
      </c>
      <c r="H13" s="4">
        <f t="shared" si="0"/>
        <v>134.42616514800005</v>
      </c>
      <c r="I13" s="4">
        <f t="shared" si="1"/>
        <v>672.13082574000032</v>
      </c>
    </row>
    <row r="14" spans="1:9" x14ac:dyDescent="0.25">
      <c r="A14" s="9">
        <v>8</v>
      </c>
      <c r="B14" s="9"/>
      <c r="C14" s="11" t="s">
        <v>20</v>
      </c>
      <c r="D14" s="2">
        <v>250000</v>
      </c>
      <c r="E14" s="2">
        <v>100000</v>
      </c>
      <c r="F14" s="4">
        <f t="shared" si="2"/>
        <v>10400</v>
      </c>
      <c r="G14" s="4">
        <f t="shared" si="3"/>
        <v>193440.00000000003</v>
      </c>
      <c r="H14" s="4">
        <f t="shared" si="0"/>
        <v>106.39200000000002</v>
      </c>
      <c r="I14" s="4">
        <f t="shared" si="1"/>
        <v>531.96000000000015</v>
      </c>
    </row>
    <row r="15" spans="1:9" x14ac:dyDescent="0.25">
      <c r="A15" s="9">
        <v>9</v>
      </c>
      <c r="B15" s="9"/>
      <c r="C15" s="11">
        <v>9</v>
      </c>
      <c r="D15" s="2">
        <v>500000</v>
      </c>
      <c r="E15" s="2">
        <v>175000</v>
      </c>
      <c r="F15" s="4">
        <f t="shared" si="2"/>
        <v>19775</v>
      </c>
      <c r="G15" s="4">
        <f t="shared" si="3"/>
        <v>367815</v>
      </c>
      <c r="H15" s="4">
        <f t="shared" si="0"/>
        <v>202.29825000000002</v>
      </c>
      <c r="I15" s="4">
        <f t="shared" si="1"/>
        <v>1011.4912500000002</v>
      </c>
    </row>
    <row r="16" spans="1:9" x14ac:dyDescent="0.25">
      <c r="A16" s="9">
        <v>10</v>
      </c>
      <c r="B16" s="9"/>
      <c r="C16" s="11">
        <v>10</v>
      </c>
      <c r="D16" s="2">
        <v>1000</v>
      </c>
      <c r="E16" s="2">
        <v>250</v>
      </c>
      <c r="F16" s="4">
        <f t="shared" si="2"/>
        <v>35.450000000000003</v>
      </c>
      <c r="G16" s="4">
        <f t="shared" si="3"/>
        <v>659.37000000000012</v>
      </c>
      <c r="H16" s="4">
        <f t="shared" si="0"/>
        <v>0.36265350000000007</v>
      </c>
      <c r="I16" s="4">
        <f t="shared" si="1"/>
        <v>1.8132675000000003</v>
      </c>
    </row>
    <row r="17" spans="1:9" x14ac:dyDescent="0.25">
      <c r="A17" s="9">
        <v>11</v>
      </c>
      <c r="B17" s="9"/>
      <c r="C17" s="11">
        <v>11</v>
      </c>
      <c r="D17" s="2">
        <v>1000</v>
      </c>
      <c r="E17" s="2">
        <v>250</v>
      </c>
      <c r="F17" s="4">
        <f t="shared" ref="F17:F20" si="4">(D17/100*2.52)+(E17*0.041)</f>
        <v>35.450000000000003</v>
      </c>
      <c r="G17" s="4">
        <f t="shared" ref="G17:G20" si="5">F17*18.6</f>
        <v>659.37000000000012</v>
      </c>
      <c r="H17" s="4">
        <f t="shared" ref="H17:H20" si="6">G17*$E$3</f>
        <v>0.36265350000000007</v>
      </c>
      <c r="I17" s="4">
        <f t="shared" ref="I17:I20" si="7">H17*$G$3/100</f>
        <v>1.8132675000000003</v>
      </c>
    </row>
    <row r="18" spans="1:9" x14ac:dyDescent="0.25">
      <c r="A18" s="9">
        <v>12</v>
      </c>
      <c r="B18" s="9"/>
      <c r="C18" s="11">
        <v>12</v>
      </c>
      <c r="D18" s="2">
        <v>1000</v>
      </c>
      <c r="E18" s="2">
        <v>250</v>
      </c>
      <c r="F18" s="4">
        <f t="shared" si="4"/>
        <v>35.450000000000003</v>
      </c>
      <c r="G18" s="4">
        <f t="shared" si="5"/>
        <v>659.37000000000012</v>
      </c>
      <c r="H18" s="4">
        <f t="shared" si="6"/>
        <v>0.36265350000000007</v>
      </c>
      <c r="I18" s="4">
        <f t="shared" si="7"/>
        <v>1.8132675000000003</v>
      </c>
    </row>
    <row r="19" spans="1:9" x14ac:dyDescent="0.25">
      <c r="A19" s="9">
        <v>13</v>
      </c>
      <c r="B19" s="9"/>
      <c r="C19" s="11">
        <v>13</v>
      </c>
      <c r="D19" s="2">
        <v>1000</v>
      </c>
      <c r="E19" s="2">
        <v>250</v>
      </c>
      <c r="F19" s="4">
        <f t="shared" si="4"/>
        <v>35.450000000000003</v>
      </c>
      <c r="G19" s="4">
        <f t="shared" si="5"/>
        <v>659.37000000000012</v>
      </c>
      <c r="H19" s="4">
        <f t="shared" si="6"/>
        <v>0.36265350000000007</v>
      </c>
      <c r="I19" s="4">
        <f t="shared" si="7"/>
        <v>1.8132675000000003</v>
      </c>
    </row>
    <row r="20" spans="1:9" x14ac:dyDescent="0.25">
      <c r="A20" s="9">
        <v>14</v>
      </c>
      <c r="B20" s="9"/>
      <c r="C20" s="11">
        <v>14</v>
      </c>
      <c r="D20" s="2">
        <v>1000</v>
      </c>
      <c r="E20" s="2">
        <v>250</v>
      </c>
      <c r="F20" s="4">
        <f t="shared" si="4"/>
        <v>35.450000000000003</v>
      </c>
      <c r="G20" s="4">
        <f t="shared" si="5"/>
        <v>659.37000000000012</v>
      </c>
      <c r="H20" s="4">
        <f t="shared" si="6"/>
        <v>0.36265350000000007</v>
      </c>
      <c r="I20" s="4">
        <f t="shared" si="7"/>
        <v>1.8132675000000003</v>
      </c>
    </row>
    <row r="21" spans="1:9" x14ac:dyDescent="0.25">
      <c r="A21" s="9">
        <v>15</v>
      </c>
      <c r="B21" s="9"/>
      <c r="C21" s="11">
        <v>15</v>
      </c>
      <c r="D21" s="2">
        <v>1000</v>
      </c>
      <c r="E21" s="2">
        <v>250</v>
      </c>
      <c r="F21" s="4">
        <f t="shared" ref="F21:F24" si="8">(D21/100*2.52)+(E21*0.041)</f>
        <v>35.450000000000003</v>
      </c>
      <c r="G21" s="4">
        <f t="shared" ref="G21:G24" si="9">F21*18.6</f>
        <v>659.37000000000012</v>
      </c>
      <c r="H21" s="4">
        <f t="shared" ref="H21:H24" si="10">G21*$E$3</f>
        <v>0.36265350000000007</v>
      </c>
      <c r="I21" s="4">
        <f t="shared" ref="I21:I24" si="11">H21*$G$3/100</f>
        <v>1.8132675000000003</v>
      </c>
    </row>
    <row r="22" spans="1:9" x14ac:dyDescent="0.25">
      <c r="A22" s="9">
        <v>16</v>
      </c>
      <c r="B22" s="9"/>
      <c r="C22" s="11">
        <v>16</v>
      </c>
      <c r="D22" s="2">
        <v>1000</v>
      </c>
      <c r="E22" s="2">
        <v>250</v>
      </c>
      <c r="F22" s="4">
        <f t="shared" si="8"/>
        <v>35.450000000000003</v>
      </c>
      <c r="G22" s="4">
        <f t="shared" si="9"/>
        <v>659.37000000000012</v>
      </c>
      <c r="H22" s="4">
        <f t="shared" si="10"/>
        <v>0.36265350000000007</v>
      </c>
      <c r="I22" s="4">
        <f t="shared" si="11"/>
        <v>1.8132675000000003</v>
      </c>
    </row>
    <row r="23" spans="1:9" x14ac:dyDescent="0.25">
      <c r="A23" s="9">
        <v>17</v>
      </c>
      <c r="B23" s="9"/>
      <c r="C23" s="11">
        <v>17</v>
      </c>
      <c r="D23" s="2">
        <v>1000</v>
      </c>
      <c r="E23" s="2">
        <v>250</v>
      </c>
      <c r="F23" s="4">
        <f t="shared" si="8"/>
        <v>35.450000000000003</v>
      </c>
      <c r="G23" s="4">
        <f t="shared" si="9"/>
        <v>659.37000000000012</v>
      </c>
      <c r="H23" s="4">
        <f t="shared" si="10"/>
        <v>0.36265350000000007</v>
      </c>
      <c r="I23" s="4">
        <f t="shared" si="11"/>
        <v>1.8132675000000003</v>
      </c>
    </row>
    <row r="24" spans="1:9" x14ac:dyDescent="0.25">
      <c r="A24" s="9">
        <v>18</v>
      </c>
      <c r="B24" s="9"/>
      <c r="C24" s="11">
        <v>18</v>
      </c>
      <c r="D24" s="2">
        <v>1000</v>
      </c>
      <c r="E24" s="2">
        <v>250</v>
      </c>
      <c r="F24" s="4">
        <f t="shared" si="8"/>
        <v>35.450000000000003</v>
      </c>
      <c r="G24" s="4">
        <f t="shared" si="9"/>
        <v>659.37000000000012</v>
      </c>
      <c r="H24" s="4">
        <f t="shared" si="10"/>
        <v>0.36265350000000007</v>
      </c>
      <c r="I24" s="4">
        <f t="shared" si="11"/>
        <v>1.8132675000000003</v>
      </c>
    </row>
    <row r="25" spans="1:9" x14ac:dyDescent="0.25">
      <c r="A25" s="9">
        <v>19</v>
      </c>
      <c r="B25" s="9"/>
      <c r="C25" s="11">
        <v>19</v>
      </c>
      <c r="D25" s="2">
        <v>1000</v>
      </c>
      <c r="E25" s="2">
        <v>250</v>
      </c>
      <c r="F25" s="4">
        <f t="shared" si="2"/>
        <v>35.450000000000003</v>
      </c>
      <c r="G25" s="4">
        <f t="shared" si="3"/>
        <v>659.37000000000012</v>
      </c>
      <c r="H25" s="4">
        <f>G25*$E$3</f>
        <v>0.36265350000000007</v>
      </c>
      <c r="I25" s="4">
        <f t="shared" si="1"/>
        <v>1.8132675000000003</v>
      </c>
    </row>
    <row r="26" spans="1:9" x14ac:dyDescent="0.25">
      <c r="A26" s="9">
        <v>20</v>
      </c>
      <c r="B26" s="9"/>
      <c r="C26" s="11">
        <v>20</v>
      </c>
      <c r="D26" s="2">
        <v>1000</v>
      </c>
      <c r="E26" s="2">
        <v>250</v>
      </c>
      <c r="F26" s="4">
        <f t="shared" si="2"/>
        <v>35.450000000000003</v>
      </c>
      <c r="G26" s="4">
        <f t="shared" si="3"/>
        <v>659.37000000000012</v>
      </c>
      <c r="H26" s="4">
        <f>G26*$E$3</f>
        <v>0.36265350000000007</v>
      </c>
      <c r="I26" s="4">
        <f t="shared" si="1"/>
        <v>1.8132675000000003</v>
      </c>
    </row>
    <row r="27" spans="1:9" x14ac:dyDescent="0.25">
      <c r="A27" s="9">
        <v>21</v>
      </c>
      <c r="B27" s="9"/>
      <c r="C27" s="11">
        <v>21</v>
      </c>
      <c r="D27" s="2">
        <v>1000</v>
      </c>
      <c r="E27" s="2">
        <v>250</v>
      </c>
      <c r="F27" s="4">
        <f t="shared" si="2"/>
        <v>35.450000000000003</v>
      </c>
      <c r="G27" s="4">
        <f t="shared" si="3"/>
        <v>659.37000000000012</v>
      </c>
      <c r="H27" s="4">
        <f>G27*$E$3</f>
        <v>0.36265350000000007</v>
      </c>
      <c r="I27" s="4">
        <f t="shared" si="1"/>
        <v>1.8132675000000003</v>
      </c>
    </row>
    <row r="28" spans="1:9" x14ac:dyDescent="0.25">
      <c r="A28" s="9">
        <v>22</v>
      </c>
      <c r="B28" s="9"/>
      <c r="C28" s="11">
        <v>22</v>
      </c>
      <c r="D28" s="2">
        <v>1000</v>
      </c>
      <c r="E28" s="2">
        <v>250</v>
      </c>
      <c r="F28" s="4">
        <f t="shared" ref="F28" si="12">(D28/100*2.52)+(E28*0.041)</f>
        <v>35.450000000000003</v>
      </c>
      <c r="G28" s="4">
        <f t="shared" ref="G28" si="13">F28*18.6</f>
        <v>659.37000000000012</v>
      </c>
      <c r="H28" s="4">
        <f t="shared" ref="H28" si="14">G28*$E$3</f>
        <v>0.36265350000000007</v>
      </c>
      <c r="I28" s="4">
        <f t="shared" ref="I28" si="15">H28*$G$3/100</f>
        <v>1.8132675000000003</v>
      </c>
    </row>
    <row r="29" spans="1:9" x14ac:dyDescent="0.25">
      <c r="A29" s="9">
        <v>23</v>
      </c>
      <c r="B29" s="9"/>
      <c r="C29" s="11">
        <v>20</v>
      </c>
      <c r="D29" s="2">
        <v>1000</v>
      </c>
      <c r="E29" s="2">
        <v>250</v>
      </c>
      <c r="F29" s="4">
        <f t="shared" ref="F29" si="16">(D29/100*2.52)+(E29*0.041)</f>
        <v>35.450000000000003</v>
      </c>
      <c r="G29" s="4">
        <f t="shared" ref="G29" si="17">F29*18.6</f>
        <v>659.37000000000012</v>
      </c>
      <c r="H29" s="4">
        <f t="shared" ref="H29" si="18">G29*$E$3</f>
        <v>0.36265350000000007</v>
      </c>
      <c r="I29" s="4">
        <f t="shared" ref="I29" si="19">H29*$G$3/100</f>
        <v>1.8132675000000003</v>
      </c>
    </row>
    <row r="30" spans="1:9" x14ac:dyDescent="0.25">
      <c r="A30" s="9">
        <v>24</v>
      </c>
      <c r="B30" s="9"/>
      <c r="C30" s="11">
        <v>21</v>
      </c>
      <c r="D30" s="2">
        <v>1000</v>
      </c>
      <c r="E30" s="2">
        <v>250</v>
      </c>
      <c r="F30" s="4">
        <f t="shared" ref="F30" si="20">(D30/100*2.52)+(E30*0.041)</f>
        <v>35.450000000000003</v>
      </c>
      <c r="G30" s="4">
        <f t="shared" ref="G30" si="21">F30*18.6</f>
        <v>659.37000000000012</v>
      </c>
      <c r="H30" s="4">
        <f t="shared" ref="H30" si="22">G30*$E$3</f>
        <v>0.36265350000000007</v>
      </c>
      <c r="I30" s="4">
        <f t="shared" ref="I30" si="23">H30*$G$3/100</f>
        <v>1.8132675000000003</v>
      </c>
    </row>
    <row r="31" spans="1:9" x14ac:dyDescent="0.25">
      <c r="A31" s="9">
        <v>25</v>
      </c>
      <c r="B31" s="9"/>
      <c r="C31" s="11">
        <v>22</v>
      </c>
      <c r="D31" s="2">
        <v>1000</v>
      </c>
      <c r="E31" s="2">
        <v>250</v>
      </c>
      <c r="F31" s="4">
        <f t="shared" si="2"/>
        <v>35.450000000000003</v>
      </c>
      <c r="G31" s="4">
        <f t="shared" si="3"/>
        <v>659.37000000000012</v>
      </c>
      <c r="H31" s="4">
        <f>G31*$E$3</f>
        <v>0.36265350000000007</v>
      </c>
      <c r="I31" s="4">
        <f t="shared" si="1"/>
        <v>1.8132675000000003</v>
      </c>
    </row>
    <row r="32" spans="1:9" x14ac:dyDescent="0.25">
      <c r="A32" s="1"/>
      <c r="B32" s="1"/>
      <c r="C32" s="2"/>
      <c r="D32" s="2"/>
      <c r="E32" s="2"/>
      <c r="F32" s="3"/>
      <c r="G32" s="3"/>
      <c r="H32" s="4"/>
      <c r="I32" s="3"/>
    </row>
    <row r="33" spans="1:9" x14ac:dyDescent="0.25">
      <c r="A33" s="1"/>
      <c r="B33" s="1"/>
      <c r="D33">
        <f>SUM(D7:D32)</f>
        <v>1272256</v>
      </c>
      <c r="E33" s="3"/>
      <c r="F33" s="3"/>
      <c r="G33" s="8">
        <f>SUM(G7:G31)</f>
        <v>933995.09772000008</v>
      </c>
      <c r="H33" s="8">
        <f>G33*$E$3</f>
        <v>513.6973037460001</v>
      </c>
      <c r="I33" s="8">
        <f>SUM(I7:I32)</f>
        <v>2568.4865187300034</v>
      </c>
    </row>
    <row r="34" spans="1:9" x14ac:dyDescent="0.25">
      <c r="A34" s="1"/>
      <c r="B34" s="1"/>
      <c r="E34" s="13"/>
      <c r="F34" s="13"/>
      <c r="G34" s="4"/>
      <c r="H34" s="4"/>
      <c r="I34" s="3"/>
    </row>
  </sheetData>
  <sheetProtection sheet="1" selectLockedCells="1"/>
  <mergeCells count="3">
    <mergeCell ref="F5:H5"/>
    <mergeCell ref="E34:F34"/>
    <mergeCell ref="C3:D3"/>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Anmerkungen und Einschränkungen</vt:lpstr>
      <vt:lpstr>Berechnung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2025-02-25T08:02:20Z</dcterms:created>
  <dcterms:modified xsi:type="dcterms:W3CDTF">2025-02-27T13:56:26Z</dcterms:modified>
</cp:coreProperties>
</file>